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98138F5-F68A-4973-AD3F-1DF2CD19D845}" xr6:coauthVersionLast="45" xr6:coauthVersionMax="45" xr10:uidLastSave="{00000000-0000-0000-0000-000000000000}"/>
  <bookViews>
    <workbookView xWindow="-108" yWindow="-108" windowWidth="23256" windowHeight="13176" tabRatio="740" xr2:uid="{00000000-000D-0000-FFFF-FFFF00000000}"/>
  </bookViews>
  <sheets>
    <sheet name="Costs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1" l="1"/>
  <c r="E37" i="11"/>
  <c r="E31" i="11"/>
  <c r="E26" i="11"/>
  <c r="L23" i="11"/>
  <c r="I21" i="11"/>
  <c r="E21" i="11"/>
  <c r="H23" i="11"/>
  <c r="D23" i="11"/>
  <c r="L9" i="11"/>
  <c r="H9" i="11"/>
  <c r="D9" i="11"/>
  <c r="H29" i="11" l="1"/>
  <c r="D29" i="11"/>
  <c r="L29" i="11" l="1"/>
  <c r="M31" i="11" s="1"/>
  <c r="I31" i="11"/>
  <c r="L18" i="11"/>
  <c r="M19" i="11" s="1"/>
  <c r="D18" i="11"/>
  <c r="H18" i="11"/>
  <c r="I19" i="11" s="1"/>
  <c r="L34" i="11"/>
  <c r="M37" i="11" s="1"/>
  <c r="L13" i="11"/>
  <c r="M14" i="11" s="1"/>
  <c r="H34" i="11"/>
  <c r="I37" i="11" s="1"/>
  <c r="H13" i="11"/>
  <c r="I14" i="11" s="1"/>
  <c r="D13" i="11"/>
  <c r="E14" i="11" s="1"/>
  <c r="D34" i="11"/>
  <c r="E19" i="11" l="1"/>
  <c r="D24" i="11"/>
  <c r="L24" i="11"/>
  <c r="M26" i="11" s="1"/>
  <c r="M39" i="11" s="1"/>
  <c r="H24" i="11"/>
  <c r="I26" i="11" s="1"/>
  <c r="I39" i="11" s="1"/>
</calcChain>
</file>

<file path=xl/sharedStrings.xml><?xml version="1.0" encoding="utf-8"?>
<sst xmlns="http://schemas.openxmlformats.org/spreadsheetml/2006/main" count="86" uniqueCount="36">
  <si>
    <t>Annual Miles</t>
  </si>
  <si>
    <t>Depreciation</t>
  </si>
  <si>
    <t>Purchase cost</t>
  </si>
  <si>
    <t>Servicing</t>
  </si>
  <si>
    <t>Service interval</t>
  </si>
  <si>
    <t>Service cost</t>
  </si>
  <si>
    <t>AdBlue / mile</t>
  </si>
  <si>
    <t>N/A</t>
  </si>
  <si>
    <t>Fuel</t>
  </si>
  <si>
    <t>£ Gallon</t>
  </si>
  <si>
    <t>Ave MPG</t>
  </si>
  <si>
    <t>Cost per mile</t>
  </si>
  <si>
    <t>Tyres</t>
  </si>
  <si>
    <t>Tyre cost</t>
  </si>
  <si>
    <t>No per year</t>
  </si>
  <si>
    <t>Miscellaneous</t>
  </si>
  <si>
    <t>Road tax</t>
  </si>
  <si>
    <t>Insurance</t>
  </si>
  <si>
    <t>Licence</t>
  </si>
  <si>
    <t>Parts</t>
  </si>
  <si>
    <t>Total Cost per mile</t>
  </si>
  <si>
    <t>Vehicle 1</t>
  </si>
  <si>
    <t>Vehicle 2</t>
  </si>
  <si>
    <t>Interval (miles)</t>
  </si>
  <si>
    <t>Cost per service</t>
  </si>
  <si>
    <t>No of services / yr</t>
  </si>
  <si>
    <t>Annual mileage</t>
  </si>
  <si>
    <t>Mileage over 3 years</t>
  </si>
  <si>
    <t>Residual value</t>
  </si>
  <si>
    <t>Number of miles on 5L of AdBlue</t>
  </si>
  <si>
    <t>Current cost of AdBlue for 5L</t>
  </si>
  <si>
    <t>Current Fuel cost per Litre</t>
  </si>
  <si>
    <t>Fuel / litre</t>
  </si>
  <si>
    <t>Vehicle 3 (No AdBlue)</t>
  </si>
  <si>
    <t>Miles before change</t>
  </si>
  <si>
    <t>Alter the grey shaded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</si>
</sst>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#,##0_ ;[Red]\-#,##0\ "/>
    <numFmt numFmtId="165" formatCode="&quot;£&quot;#,##0.000;[Red]\-&quot;£&quot;#,##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8" fontId="0" fillId="0" borderId="0" xfId="0" applyNumberFormat="1"/>
    <xf numFmtId="164" fontId="0" fillId="0" borderId="0" xfId="0" applyNumberFormat="1"/>
    <xf numFmtId="0" fontId="0" fillId="2" borderId="0" xfId="0" applyFill="1" applyAlignment="1">
      <alignment horizontal="center"/>
    </xf>
    <xf numFmtId="8" fontId="0" fillId="2" borderId="0" xfId="0" applyNumberFormat="1" applyFill="1"/>
    <xf numFmtId="0" fontId="2" fillId="2" borderId="0" xfId="0" applyFont="1" applyFill="1" applyAlignment="1">
      <alignment horizontal="center" vertical="center" textRotation="90"/>
    </xf>
    <xf numFmtId="0" fontId="0" fillId="0" borderId="1" xfId="0" applyBorder="1"/>
    <xf numFmtId="0" fontId="0" fillId="5" borderId="1" xfId="0" applyFill="1" applyBorder="1"/>
    <xf numFmtId="0" fontId="0" fillId="2" borderId="1" xfId="0" applyFill="1" applyBorder="1"/>
    <xf numFmtId="8" fontId="0" fillId="5" borderId="1" xfId="0" applyNumberFormat="1" applyFill="1" applyBorder="1"/>
    <xf numFmtId="164" fontId="0" fillId="5" borderId="1" xfId="0" applyNumberFormat="1" applyFill="1" applyBorder="1"/>
    <xf numFmtId="2" fontId="0" fillId="0" borderId="1" xfId="0" applyNumberFormat="1" applyBorder="1"/>
    <xf numFmtId="8" fontId="0" fillId="0" borderId="1" xfId="0" applyNumberFormat="1" applyBorder="1"/>
    <xf numFmtId="1" fontId="0" fillId="0" borderId="1" xfId="0" applyNumberFormat="1" applyBorder="1"/>
    <xf numFmtId="8" fontId="0" fillId="5" borderId="0" xfId="0" applyNumberFormat="1" applyFill="1" applyAlignment="1">
      <alignment horizontal="center"/>
    </xf>
    <xf numFmtId="164" fontId="0" fillId="5" borderId="0" xfId="0" applyNumberFormat="1" applyFill="1" applyAlignment="1">
      <alignment horizontal="center"/>
    </xf>
    <xf numFmtId="164" fontId="0" fillId="3" borderId="1" xfId="0" applyNumberFormat="1" applyFill="1" applyBorder="1"/>
    <xf numFmtId="0" fontId="3" fillId="2" borderId="0" xfId="0" applyFont="1" applyFill="1" applyAlignment="1">
      <alignment horizontal="center" vertical="top"/>
    </xf>
    <xf numFmtId="3" fontId="0" fillId="3" borderId="1" xfId="0" applyNumberFormat="1" applyFill="1" applyBorder="1"/>
    <xf numFmtId="165" fontId="0" fillId="0" borderId="0" xfId="0" applyNumberFormat="1"/>
    <xf numFmtId="8" fontId="1" fillId="2" borderId="0" xfId="0" applyNumberFormat="1" applyFont="1" applyFill="1" applyAlignment="1">
      <alignment horizontal="center"/>
    </xf>
    <xf numFmtId="8" fontId="4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vertical="top"/>
    </xf>
    <xf numFmtId="0" fontId="2" fillId="4" borderId="0" xfId="0" applyFont="1" applyFill="1" applyAlignment="1">
      <alignment horizontal="center" vertical="center" textRotation="90"/>
    </xf>
    <xf numFmtId="0" fontId="3" fillId="3" borderId="0" xfId="0" applyFont="1" applyFill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W685"/>
  <sheetViews>
    <sheetView tabSelected="1" zoomScale="80" zoomScaleNormal="80" workbookViewId="0">
      <selection activeCell="K4" sqref="K4"/>
    </sheetView>
  </sheetViews>
  <sheetFormatPr defaultRowHeight="14.4" x14ac:dyDescent="0.3"/>
  <cols>
    <col min="1" max="1" width="9.109375" style="1"/>
    <col min="2" max="2" width="5.44140625" customWidth="1"/>
    <col min="3" max="3" width="18.44140625" bestFit="1" customWidth="1"/>
    <col min="4" max="4" width="13" bestFit="1" customWidth="1"/>
    <col min="5" max="5" width="9.33203125" bestFit="1" customWidth="1"/>
    <col min="6" max="6" width="10.109375" style="1" customWidth="1"/>
    <col min="7" max="7" width="20.109375" bestFit="1" customWidth="1"/>
    <col min="8" max="8" width="13" bestFit="1" customWidth="1"/>
    <col min="10" max="10" width="9.109375" style="1"/>
    <col min="11" max="11" width="20.109375" bestFit="1" customWidth="1"/>
    <col min="12" max="12" width="13" bestFit="1" customWidth="1"/>
    <col min="14" max="49" width="9.109375" style="1"/>
  </cols>
  <sheetData>
    <row r="1" spans="2:13" s="1" customFormat="1" x14ac:dyDescent="0.3"/>
    <row r="2" spans="2:13" ht="14.4" customHeight="1" x14ac:dyDescent="0.3">
      <c r="B2" s="1"/>
      <c r="C2" s="25" t="s">
        <v>35</v>
      </c>
      <c r="D2" s="25"/>
      <c r="E2" s="25"/>
      <c r="F2" s="25"/>
      <c r="G2" s="23"/>
      <c r="H2" s="23"/>
      <c r="I2" s="23"/>
      <c r="J2" s="23"/>
      <c r="K2" s="23"/>
      <c r="L2" s="1"/>
      <c r="M2" s="1"/>
    </row>
    <row r="3" spans="2:13" ht="14.4" customHeight="1" x14ac:dyDescent="0.3">
      <c r="B3" s="1"/>
      <c r="C3" s="25"/>
      <c r="D3" s="25"/>
      <c r="E3" s="25"/>
      <c r="F3" s="25"/>
      <c r="G3" s="23"/>
      <c r="H3" s="23"/>
      <c r="I3" s="23"/>
      <c r="J3" s="23"/>
      <c r="K3" s="23"/>
      <c r="L3" s="1"/>
      <c r="M3" s="1"/>
    </row>
    <row r="4" spans="2:13" s="1" customFormat="1" ht="25.8" x14ac:dyDescent="0.3">
      <c r="C4" s="18"/>
      <c r="D4" s="18"/>
      <c r="E4" s="18"/>
      <c r="F4" s="18"/>
      <c r="G4" s="18"/>
      <c r="H4" s="18"/>
      <c r="I4" s="18"/>
      <c r="J4" s="18"/>
      <c r="K4" s="18"/>
    </row>
    <row r="5" spans="2:13" x14ac:dyDescent="0.3">
      <c r="B5" s="28" t="s">
        <v>26</v>
      </c>
      <c r="C5" s="28"/>
      <c r="D5" s="16">
        <v>50000</v>
      </c>
      <c r="E5" s="1"/>
      <c r="G5" s="28" t="s">
        <v>29</v>
      </c>
      <c r="H5" s="28"/>
      <c r="I5" s="16">
        <v>5000</v>
      </c>
      <c r="K5" s="1"/>
      <c r="L5" s="1"/>
      <c r="M5" s="1"/>
    </row>
    <row r="6" spans="2:13" s="1" customFormat="1" x14ac:dyDescent="0.3">
      <c r="B6" s="29" t="s">
        <v>31</v>
      </c>
      <c r="C6" s="29"/>
      <c r="D6" s="15">
        <v>1.2</v>
      </c>
      <c r="G6" s="28" t="s">
        <v>30</v>
      </c>
      <c r="H6" s="28"/>
      <c r="I6" s="15">
        <v>6.99</v>
      </c>
    </row>
    <row r="7" spans="2:13" s="1" customFormat="1" x14ac:dyDescent="0.3"/>
    <row r="8" spans="2:13" ht="15" customHeight="1" x14ac:dyDescent="0.3">
      <c r="B8" s="1"/>
      <c r="C8" t="s">
        <v>21</v>
      </c>
      <c r="D8" s="1"/>
      <c r="E8" s="1"/>
      <c r="G8" t="s">
        <v>22</v>
      </c>
      <c r="H8" s="1"/>
      <c r="I8" s="1"/>
      <c r="K8" t="s">
        <v>33</v>
      </c>
      <c r="L8" s="1"/>
      <c r="M8" s="1"/>
    </row>
    <row r="9" spans="2:13" x14ac:dyDescent="0.3">
      <c r="B9" s="1"/>
      <c r="C9" s="7" t="s">
        <v>0</v>
      </c>
      <c r="D9" s="17">
        <f>D5</f>
        <v>50000</v>
      </c>
      <c r="E9" s="1"/>
      <c r="G9" t="s">
        <v>0</v>
      </c>
      <c r="H9" s="3">
        <f>D5</f>
        <v>50000</v>
      </c>
      <c r="I9" s="1"/>
      <c r="K9" t="s">
        <v>0</v>
      </c>
      <c r="L9" s="3">
        <f>D5</f>
        <v>50000</v>
      </c>
      <c r="M9" s="1"/>
    </row>
    <row r="10" spans="2:13" x14ac:dyDescent="0.3">
      <c r="B10" s="1"/>
      <c r="C10" s="9"/>
      <c r="D10" s="9"/>
      <c r="E10" s="1"/>
      <c r="G10" s="1"/>
      <c r="H10" s="1"/>
      <c r="I10" s="1"/>
      <c r="K10" s="1"/>
      <c r="L10" s="1"/>
      <c r="M10" s="1"/>
    </row>
    <row r="11" spans="2:13" x14ac:dyDescent="0.3">
      <c r="B11" s="24" t="s">
        <v>1</v>
      </c>
      <c r="C11" s="7" t="s">
        <v>2</v>
      </c>
      <c r="D11" s="10">
        <v>70000</v>
      </c>
      <c r="E11" s="1"/>
      <c r="G11" s="7" t="s">
        <v>2</v>
      </c>
      <c r="H11" s="10">
        <v>55000</v>
      </c>
      <c r="I11" s="1"/>
      <c r="K11" s="7" t="s">
        <v>2</v>
      </c>
      <c r="L11" s="10">
        <v>12000</v>
      </c>
      <c r="M11" s="1"/>
    </row>
    <row r="12" spans="2:13" s="1" customFormat="1" x14ac:dyDescent="0.3">
      <c r="B12" s="24"/>
      <c r="C12" s="7" t="s">
        <v>28</v>
      </c>
      <c r="D12" s="10">
        <v>15000</v>
      </c>
      <c r="G12" s="7" t="s">
        <v>28</v>
      </c>
      <c r="H12" s="10">
        <v>20000</v>
      </c>
      <c r="K12" s="7" t="s">
        <v>28</v>
      </c>
      <c r="L12" s="10">
        <v>2000</v>
      </c>
    </row>
    <row r="13" spans="2:13" ht="15" customHeight="1" x14ac:dyDescent="0.3">
      <c r="B13" s="24"/>
      <c r="C13" s="7" t="s">
        <v>27</v>
      </c>
      <c r="D13" s="19">
        <f>D9*3</f>
        <v>150000</v>
      </c>
      <c r="E13" s="1"/>
      <c r="G13" s="7" t="s">
        <v>27</v>
      </c>
      <c r="H13" s="19">
        <f>H9*3</f>
        <v>150000</v>
      </c>
      <c r="I13" s="1"/>
      <c r="K13" s="7" t="s">
        <v>27</v>
      </c>
      <c r="L13" s="19">
        <f>L9*3</f>
        <v>150000</v>
      </c>
      <c r="M13" s="1"/>
    </row>
    <row r="14" spans="2:13" x14ac:dyDescent="0.3">
      <c r="B14" s="24"/>
      <c r="C14" s="27" t="s">
        <v>11</v>
      </c>
      <c r="D14" s="27"/>
      <c r="E14" s="2">
        <f>(D11-D12)/D13</f>
        <v>0.36666666666666664</v>
      </c>
      <c r="G14" s="27" t="s">
        <v>11</v>
      </c>
      <c r="H14" s="27"/>
      <c r="I14" s="2">
        <f>(H11-H12)/H13</f>
        <v>0.23333333333333334</v>
      </c>
      <c r="K14" s="27" t="s">
        <v>11</v>
      </c>
      <c r="L14" s="27"/>
      <c r="M14" s="2">
        <f>(L11-L12)/L13</f>
        <v>6.6666666666666666E-2</v>
      </c>
    </row>
    <row r="15" spans="2:13" x14ac:dyDescent="0.3">
      <c r="B15" s="1"/>
      <c r="C15" s="9"/>
      <c r="D15" s="9"/>
      <c r="E15" s="1"/>
      <c r="G15" s="9"/>
      <c r="H15" s="9"/>
      <c r="I15" s="1"/>
      <c r="K15" s="9"/>
      <c r="L15" s="9"/>
      <c r="M15" s="1"/>
    </row>
    <row r="16" spans="2:13" x14ac:dyDescent="0.3">
      <c r="B16" s="24" t="s">
        <v>3</v>
      </c>
      <c r="C16" s="7" t="s">
        <v>23</v>
      </c>
      <c r="D16" s="11">
        <v>15500</v>
      </c>
      <c r="E16" s="5"/>
      <c r="G16" s="7" t="s">
        <v>4</v>
      </c>
      <c r="H16" s="11">
        <v>28000</v>
      </c>
      <c r="I16" s="1"/>
      <c r="K16" s="7" t="s">
        <v>4</v>
      </c>
      <c r="L16" s="11">
        <v>18000</v>
      </c>
      <c r="M16" s="1"/>
    </row>
    <row r="17" spans="2:13" s="1" customFormat="1" x14ac:dyDescent="0.3">
      <c r="B17" s="24"/>
      <c r="C17" s="7" t="s">
        <v>24</v>
      </c>
      <c r="D17" s="10">
        <v>540</v>
      </c>
      <c r="E17" s="5"/>
      <c r="G17" s="7" t="s">
        <v>5</v>
      </c>
      <c r="H17" s="10">
        <v>360</v>
      </c>
      <c r="K17" s="7" t="s">
        <v>5</v>
      </c>
      <c r="L17" s="10">
        <v>450</v>
      </c>
    </row>
    <row r="18" spans="2:13" x14ac:dyDescent="0.3">
      <c r="B18" s="24"/>
      <c r="C18" s="7" t="s">
        <v>25</v>
      </c>
      <c r="D18" s="12">
        <f>D9/D16</f>
        <v>3.225806451612903</v>
      </c>
      <c r="E18" s="5"/>
      <c r="G18" s="7" t="s">
        <v>25</v>
      </c>
      <c r="H18" s="12">
        <f>H9/H16</f>
        <v>1.7857142857142858</v>
      </c>
      <c r="I18" s="1"/>
      <c r="K18" s="7" t="s">
        <v>25</v>
      </c>
      <c r="L18" s="12">
        <f>L9/L16</f>
        <v>2.7777777777777777</v>
      </c>
      <c r="M18" s="1"/>
    </row>
    <row r="19" spans="2:13" s="1" customFormat="1" x14ac:dyDescent="0.3">
      <c r="B19" s="24"/>
      <c r="C19" s="27" t="s">
        <v>11</v>
      </c>
      <c r="D19" s="27"/>
      <c r="E19" s="2">
        <f>(D17*D18)/D9</f>
        <v>3.4838709677419352E-2</v>
      </c>
      <c r="G19" s="27" t="s">
        <v>11</v>
      </c>
      <c r="H19" s="27"/>
      <c r="I19" s="2">
        <f>(H17*H18)/H9</f>
        <v>1.2857142857142859E-2</v>
      </c>
      <c r="K19" s="27" t="s">
        <v>11</v>
      </c>
      <c r="L19" s="27"/>
      <c r="M19" s="2">
        <f>(L17*L18)/L9</f>
        <v>2.5000000000000001E-2</v>
      </c>
    </row>
    <row r="20" spans="2:13" ht="15" customHeight="1" x14ac:dyDescent="0.3">
      <c r="B20" s="4"/>
      <c r="C20" s="9"/>
      <c r="D20" s="9"/>
      <c r="E20" s="1"/>
      <c r="G20" s="9"/>
      <c r="H20" s="9"/>
      <c r="I20" s="5"/>
      <c r="K20" s="9"/>
      <c r="L20" s="9"/>
      <c r="M20" s="5"/>
    </row>
    <row r="21" spans="2:13" x14ac:dyDescent="0.3">
      <c r="B21" s="4"/>
      <c r="C21" s="7" t="s">
        <v>6</v>
      </c>
      <c r="D21" s="13"/>
      <c r="E21" s="20">
        <f>I6/I5</f>
        <v>1.3979999999999999E-3</v>
      </c>
      <c r="G21" s="7" t="s">
        <v>6</v>
      </c>
      <c r="H21" s="13"/>
      <c r="I21" s="20">
        <f>I6/I5</f>
        <v>1.3979999999999999E-3</v>
      </c>
      <c r="K21" s="7" t="s">
        <v>6</v>
      </c>
      <c r="L21" s="13" t="s">
        <v>7</v>
      </c>
      <c r="M21" s="20">
        <v>0</v>
      </c>
    </row>
    <row r="22" spans="2:13" x14ac:dyDescent="0.3">
      <c r="B22" s="1"/>
      <c r="C22" s="9"/>
      <c r="D22" s="9"/>
      <c r="E22" s="1"/>
      <c r="G22" s="9"/>
      <c r="H22" s="9"/>
      <c r="I22" s="1"/>
      <c r="K22" s="9"/>
      <c r="L22" s="9"/>
      <c r="M22" s="1"/>
    </row>
    <row r="23" spans="2:13" x14ac:dyDescent="0.3">
      <c r="B23" s="24" t="s">
        <v>8</v>
      </c>
      <c r="C23" s="7" t="s">
        <v>32</v>
      </c>
      <c r="D23" s="13">
        <f>D6</f>
        <v>1.2</v>
      </c>
      <c r="E23" s="5"/>
      <c r="G23" s="7" t="s">
        <v>32</v>
      </c>
      <c r="H23" s="13">
        <f>D6</f>
        <v>1.2</v>
      </c>
      <c r="I23" s="1"/>
      <c r="K23" s="7" t="s">
        <v>32</v>
      </c>
      <c r="L23" s="13">
        <f>D6</f>
        <v>1.2</v>
      </c>
      <c r="M23" s="1"/>
    </row>
    <row r="24" spans="2:13" s="1" customFormat="1" x14ac:dyDescent="0.3">
      <c r="B24" s="24"/>
      <c r="C24" s="7" t="s">
        <v>9</v>
      </c>
      <c r="D24" s="13">
        <f>D23*4.546</f>
        <v>5.4552000000000005</v>
      </c>
      <c r="G24" s="7" t="s">
        <v>9</v>
      </c>
      <c r="H24" s="13">
        <f>H23*4.546</f>
        <v>5.4552000000000005</v>
      </c>
      <c r="K24" s="7" t="s">
        <v>9</v>
      </c>
      <c r="L24" s="13">
        <f>L23*4.546</f>
        <v>5.4552000000000005</v>
      </c>
    </row>
    <row r="25" spans="2:13" ht="15" customHeight="1" x14ac:dyDescent="0.3">
      <c r="B25" s="24"/>
      <c r="C25" s="7" t="s">
        <v>10</v>
      </c>
      <c r="D25" s="8">
        <v>48</v>
      </c>
      <c r="E25" s="1"/>
      <c r="G25" s="7" t="s">
        <v>10</v>
      </c>
      <c r="H25" s="8">
        <v>38</v>
      </c>
      <c r="I25" s="1"/>
      <c r="K25" s="7" t="s">
        <v>10</v>
      </c>
      <c r="L25" s="8">
        <v>45</v>
      </c>
      <c r="M25" s="1"/>
    </row>
    <row r="26" spans="2:13" x14ac:dyDescent="0.3">
      <c r="B26" s="24"/>
      <c r="C26" s="7" t="s">
        <v>11</v>
      </c>
      <c r="D26" s="7"/>
      <c r="E26" s="2">
        <f>D24/D25</f>
        <v>0.11365000000000001</v>
      </c>
      <c r="G26" s="7" t="s">
        <v>11</v>
      </c>
      <c r="H26" s="7"/>
      <c r="I26" s="2">
        <f>H24/H25</f>
        <v>0.14355789473684211</v>
      </c>
      <c r="K26" s="7" t="s">
        <v>11</v>
      </c>
      <c r="L26" s="7"/>
      <c r="M26" s="2">
        <f>L24/L25</f>
        <v>0.12122666666666668</v>
      </c>
    </row>
    <row r="27" spans="2:13" x14ac:dyDescent="0.3">
      <c r="B27" s="1"/>
      <c r="C27" s="9"/>
      <c r="D27" s="9"/>
      <c r="E27" s="1"/>
      <c r="G27" s="1"/>
      <c r="H27" s="1"/>
      <c r="I27" s="1"/>
      <c r="K27" s="9"/>
      <c r="L27" s="9"/>
      <c r="M27" s="1"/>
    </row>
    <row r="28" spans="2:13" x14ac:dyDescent="0.3">
      <c r="B28" s="24" t="s">
        <v>12</v>
      </c>
      <c r="C28" s="7" t="s">
        <v>13</v>
      </c>
      <c r="D28" s="8">
        <v>125</v>
      </c>
      <c r="E28" s="5"/>
      <c r="G28" s="7" t="s">
        <v>13</v>
      </c>
      <c r="H28" s="8">
        <v>80</v>
      </c>
      <c r="I28" s="1"/>
      <c r="K28" s="7" t="s">
        <v>13</v>
      </c>
      <c r="L28" s="8">
        <v>80</v>
      </c>
      <c r="M28" s="1"/>
    </row>
    <row r="29" spans="2:13" s="1" customFormat="1" x14ac:dyDescent="0.3">
      <c r="B29" s="24"/>
      <c r="C29" s="7" t="s">
        <v>14</v>
      </c>
      <c r="D29" s="14">
        <f>D9/D30*4</f>
        <v>8</v>
      </c>
      <c r="G29" s="7" t="s">
        <v>14</v>
      </c>
      <c r="H29" s="14">
        <f>H9/H30*4.5</f>
        <v>6.6176470588235299</v>
      </c>
      <c r="K29" s="7" t="s">
        <v>14</v>
      </c>
      <c r="L29" s="14">
        <f>L9/L30*4</f>
        <v>6.666666666666667</v>
      </c>
    </row>
    <row r="30" spans="2:13" ht="15" customHeight="1" x14ac:dyDescent="0.3">
      <c r="B30" s="24"/>
      <c r="C30" s="7" t="s">
        <v>34</v>
      </c>
      <c r="D30" s="11">
        <v>25000</v>
      </c>
      <c r="E30" s="1"/>
      <c r="G30" s="7" t="s">
        <v>34</v>
      </c>
      <c r="H30" s="11">
        <v>34000</v>
      </c>
      <c r="I30" s="1"/>
      <c r="K30" s="7" t="s">
        <v>34</v>
      </c>
      <c r="L30" s="11">
        <v>30000</v>
      </c>
      <c r="M30" s="1"/>
    </row>
    <row r="31" spans="2:13" x14ac:dyDescent="0.3">
      <c r="B31" s="1"/>
      <c r="C31" s="7" t="s">
        <v>11</v>
      </c>
      <c r="D31" s="7"/>
      <c r="E31" s="2">
        <f>(D28*D29)/D30</f>
        <v>0.04</v>
      </c>
      <c r="G31" s="7" t="s">
        <v>11</v>
      </c>
      <c r="H31" s="7"/>
      <c r="I31" s="2">
        <f>(H28*H29)/H30</f>
        <v>1.5570934256055366E-2</v>
      </c>
      <c r="K31" s="7" t="s">
        <v>11</v>
      </c>
      <c r="L31" s="7"/>
      <c r="M31" s="2">
        <f>(L28*L29)/L30</f>
        <v>1.7777777777777778E-2</v>
      </c>
    </row>
    <row r="32" spans="2:13" x14ac:dyDescent="0.3">
      <c r="B32" s="1"/>
      <c r="C32" s="9"/>
      <c r="D32" s="9"/>
      <c r="E32" s="1"/>
      <c r="G32" s="9"/>
      <c r="H32" s="9"/>
      <c r="I32" s="1"/>
      <c r="K32" s="9"/>
      <c r="L32" s="9"/>
      <c r="M32" s="1"/>
    </row>
    <row r="33" spans="2:13" x14ac:dyDescent="0.3">
      <c r="B33" s="24" t="s">
        <v>15</v>
      </c>
      <c r="C33" s="7" t="s">
        <v>16</v>
      </c>
      <c r="D33" s="8">
        <v>450</v>
      </c>
      <c r="E33" s="1"/>
      <c r="G33" s="7" t="s">
        <v>16</v>
      </c>
      <c r="H33" s="8">
        <v>450</v>
      </c>
      <c r="I33" s="1"/>
      <c r="K33" s="7" t="s">
        <v>16</v>
      </c>
      <c r="L33" s="8">
        <v>145</v>
      </c>
      <c r="M33" s="1"/>
    </row>
    <row r="34" spans="2:13" x14ac:dyDescent="0.3">
      <c r="B34" s="24"/>
      <c r="C34" s="7" t="s">
        <v>17</v>
      </c>
      <c r="D34" s="10">
        <f>5500/3</f>
        <v>1833.3333333333333</v>
      </c>
      <c r="E34" s="5"/>
      <c r="G34" s="7" t="s">
        <v>17</v>
      </c>
      <c r="H34" s="10">
        <f>5500/3</f>
        <v>1833.3333333333333</v>
      </c>
      <c r="I34" s="1"/>
      <c r="K34" s="7" t="s">
        <v>17</v>
      </c>
      <c r="L34" s="10">
        <f>5500/3</f>
        <v>1833.3333333333333</v>
      </c>
      <c r="M34" s="1"/>
    </row>
    <row r="35" spans="2:13" s="1" customFormat="1" x14ac:dyDescent="0.3">
      <c r="B35" s="24"/>
      <c r="C35" s="7" t="s">
        <v>18</v>
      </c>
      <c r="D35" s="8">
        <v>398</v>
      </c>
      <c r="G35" s="7" t="s">
        <v>18</v>
      </c>
      <c r="H35" s="8">
        <v>398</v>
      </c>
      <c r="K35" s="7" t="s">
        <v>18</v>
      </c>
      <c r="L35" s="8">
        <v>398</v>
      </c>
    </row>
    <row r="36" spans="2:13" x14ac:dyDescent="0.3">
      <c r="B36" s="24"/>
      <c r="C36" s="7" t="s">
        <v>19</v>
      </c>
      <c r="D36" s="10">
        <v>250</v>
      </c>
      <c r="E36" s="21"/>
      <c r="G36" s="7" t="s">
        <v>19</v>
      </c>
      <c r="H36" s="10">
        <v>200</v>
      </c>
      <c r="I36" s="1"/>
      <c r="K36" s="7" t="s">
        <v>19</v>
      </c>
      <c r="L36" s="10">
        <v>1500</v>
      </c>
      <c r="M36" s="1"/>
    </row>
    <row r="37" spans="2:13" s="1" customFormat="1" x14ac:dyDescent="0.3">
      <c r="B37" s="6"/>
      <c r="C37" s="7" t="s">
        <v>11</v>
      </c>
      <c r="D37" s="7"/>
      <c r="E37" s="2">
        <f>SUM(D33:D36)/D9</f>
        <v>5.862666666666666E-2</v>
      </c>
      <c r="G37" s="7" t="s">
        <v>11</v>
      </c>
      <c r="H37" s="7"/>
      <c r="I37" s="2">
        <f>SUM(H33:H36)/H9</f>
        <v>5.7626666666666659E-2</v>
      </c>
      <c r="K37" s="7" t="s">
        <v>11</v>
      </c>
      <c r="L37" s="7"/>
      <c r="M37" s="2">
        <f>SUM(L33:L36)/L9</f>
        <v>7.752666666666666E-2</v>
      </c>
    </row>
    <row r="38" spans="2:13" s="1" customFormat="1" x14ac:dyDescent="0.3">
      <c r="C38" s="9"/>
      <c r="D38" s="9"/>
    </row>
    <row r="39" spans="2:13" s="1" customFormat="1" ht="29.4" customHeight="1" x14ac:dyDescent="0.3">
      <c r="C39" s="26" t="s">
        <v>20</v>
      </c>
      <c r="D39" s="26"/>
      <c r="E39" s="22">
        <f>E37+E31+E26+E21+E19+E14</f>
        <v>0.61518004301075269</v>
      </c>
      <c r="G39" s="26" t="s">
        <v>20</v>
      </c>
      <c r="H39" s="26"/>
      <c r="I39" s="22">
        <f>I37+I31+I26+I21+I19+I14</f>
        <v>0.46434397185004034</v>
      </c>
      <c r="K39" s="26" t="s">
        <v>20</v>
      </c>
      <c r="L39" s="26"/>
      <c r="M39" s="22">
        <f>M37+M31+M26+M21+M19+M14</f>
        <v>0.30819777777777779</v>
      </c>
    </row>
    <row r="40" spans="2:13" s="1" customFormat="1" x14ac:dyDescent="0.3"/>
    <row r="41" spans="2:13" s="1" customFormat="1" x14ac:dyDescent="0.3"/>
    <row r="42" spans="2:13" s="1" customFormat="1" x14ac:dyDescent="0.3"/>
    <row r="43" spans="2:13" s="1" customFormat="1" x14ac:dyDescent="0.3"/>
    <row r="44" spans="2:13" s="1" customFormat="1" x14ac:dyDescent="0.3"/>
    <row r="45" spans="2:13" s="1" customFormat="1" x14ac:dyDescent="0.3"/>
    <row r="46" spans="2:13" s="1" customFormat="1" x14ac:dyDescent="0.3"/>
    <row r="47" spans="2:13" s="1" customFormat="1" x14ac:dyDescent="0.3"/>
    <row r="48" spans="2:13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  <row r="60" s="1" customFormat="1" x14ac:dyDescent="0.3"/>
    <row r="61" s="1" customFormat="1" x14ac:dyDescent="0.3"/>
    <row r="62" s="1" customFormat="1" x14ac:dyDescent="0.3"/>
    <row r="63" s="1" customFormat="1" x14ac:dyDescent="0.3"/>
    <row r="64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  <row r="149" s="1" customFormat="1" x14ac:dyDescent="0.3"/>
    <row r="150" s="1" customFormat="1" x14ac:dyDescent="0.3"/>
    <row r="151" s="1" customFormat="1" x14ac:dyDescent="0.3"/>
    <row r="152" s="1" customFormat="1" x14ac:dyDescent="0.3"/>
    <row r="153" s="1" customFormat="1" x14ac:dyDescent="0.3"/>
    <row r="154" s="1" customFormat="1" x14ac:dyDescent="0.3"/>
    <row r="155" s="1" customFormat="1" x14ac:dyDescent="0.3"/>
    <row r="156" s="1" customFormat="1" x14ac:dyDescent="0.3"/>
    <row r="157" s="1" customFormat="1" x14ac:dyDescent="0.3"/>
    <row r="158" s="1" customFormat="1" x14ac:dyDescent="0.3"/>
    <row r="159" s="1" customFormat="1" x14ac:dyDescent="0.3"/>
    <row r="160" s="1" customFormat="1" x14ac:dyDescent="0.3"/>
    <row r="161" s="1" customFormat="1" x14ac:dyDescent="0.3"/>
    <row r="162" s="1" customFormat="1" x14ac:dyDescent="0.3"/>
    <row r="163" s="1" customFormat="1" x14ac:dyDescent="0.3"/>
    <row r="164" s="1" customFormat="1" x14ac:dyDescent="0.3"/>
    <row r="165" s="1" customFormat="1" x14ac:dyDescent="0.3"/>
    <row r="166" s="1" customFormat="1" x14ac:dyDescent="0.3"/>
    <row r="167" s="1" customFormat="1" x14ac:dyDescent="0.3"/>
    <row r="168" s="1" customFormat="1" x14ac:dyDescent="0.3"/>
    <row r="169" s="1" customFormat="1" x14ac:dyDescent="0.3"/>
    <row r="170" s="1" customFormat="1" x14ac:dyDescent="0.3"/>
    <row r="171" s="1" customFormat="1" x14ac:dyDescent="0.3"/>
    <row r="172" s="1" customFormat="1" x14ac:dyDescent="0.3"/>
    <row r="173" s="1" customFormat="1" x14ac:dyDescent="0.3"/>
    <row r="174" s="1" customFormat="1" x14ac:dyDescent="0.3"/>
    <row r="175" s="1" customFormat="1" x14ac:dyDescent="0.3"/>
    <row r="176" s="1" customFormat="1" x14ac:dyDescent="0.3"/>
    <row r="177" s="1" customFormat="1" x14ac:dyDescent="0.3"/>
    <row r="178" s="1" customFormat="1" x14ac:dyDescent="0.3"/>
    <row r="179" s="1" customFormat="1" x14ac:dyDescent="0.3"/>
    <row r="180" s="1" customFormat="1" x14ac:dyDescent="0.3"/>
    <row r="181" s="1" customFormat="1" x14ac:dyDescent="0.3"/>
    <row r="182" s="1" customFormat="1" x14ac:dyDescent="0.3"/>
    <row r="183" s="1" customFormat="1" x14ac:dyDescent="0.3"/>
    <row r="184" s="1" customFormat="1" x14ac:dyDescent="0.3"/>
    <row r="185" s="1" customFormat="1" x14ac:dyDescent="0.3"/>
    <row r="186" s="1" customFormat="1" x14ac:dyDescent="0.3"/>
    <row r="187" s="1" customFormat="1" x14ac:dyDescent="0.3"/>
    <row r="188" s="1" customFormat="1" x14ac:dyDescent="0.3"/>
    <row r="189" s="1" customFormat="1" x14ac:dyDescent="0.3"/>
    <row r="190" s="1" customFormat="1" x14ac:dyDescent="0.3"/>
    <row r="191" s="1" customFormat="1" x14ac:dyDescent="0.3"/>
    <row r="192" s="1" customFormat="1" x14ac:dyDescent="0.3"/>
    <row r="193" s="1" customFormat="1" x14ac:dyDescent="0.3"/>
    <row r="194" s="1" customFormat="1" x14ac:dyDescent="0.3"/>
    <row r="195" s="1" customFormat="1" x14ac:dyDescent="0.3"/>
    <row r="196" s="1" customFormat="1" x14ac:dyDescent="0.3"/>
    <row r="197" s="1" customFormat="1" x14ac:dyDescent="0.3"/>
    <row r="198" s="1" customFormat="1" x14ac:dyDescent="0.3"/>
    <row r="199" s="1" customFormat="1" x14ac:dyDescent="0.3"/>
    <row r="200" s="1" customFormat="1" x14ac:dyDescent="0.3"/>
    <row r="201" s="1" customFormat="1" x14ac:dyDescent="0.3"/>
    <row r="202" s="1" customFormat="1" x14ac:dyDescent="0.3"/>
    <row r="203" s="1" customFormat="1" x14ac:dyDescent="0.3"/>
    <row r="204" s="1" customFormat="1" x14ac:dyDescent="0.3"/>
    <row r="205" s="1" customFormat="1" x14ac:dyDescent="0.3"/>
    <row r="206" s="1" customFormat="1" x14ac:dyDescent="0.3"/>
    <row r="207" s="1" customFormat="1" x14ac:dyDescent="0.3"/>
    <row r="208" s="1" customFormat="1" x14ac:dyDescent="0.3"/>
    <row r="209" s="1" customFormat="1" x14ac:dyDescent="0.3"/>
    <row r="210" s="1" customFormat="1" x14ac:dyDescent="0.3"/>
    <row r="211" s="1" customFormat="1" x14ac:dyDescent="0.3"/>
    <row r="212" s="1" customFormat="1" x14ac:dyDescent="0.3"/>
    <row r="213" s="1" customFormat="1" x14ac:dyDescent="0.3"/>
    <row r="214" s="1" customFormat="1" x14ac:dyDescent="0.3"/>
    <row r="215" s="1" customFormat="1" x14ac:dyDescent="0.3"/>
    <row r="216" s="1" customFormat="1" x14ac:dyDescent="0.3"/>
    <row r="217" s="1" customFormat="1" x14ac:dyDescent="0.3"/>
    <row r="218" s="1" customFormat="1" x14ac:dyDescent="0.3"/>
    <row r="219" s="1" customFormat="1" x14ac:dyDescent="0.3"/>
    <row r="220" s="1" customFormat="1" x14ac:dyDescent="0.3"/>
    <row r="221" s="1" customFormat="1" x14ac:dyDescent="0.3"/>
    <row r="222" s="1" customFormat="1" x14ac:dyDescent="0.3"/>
    <row r="223" s="1" customFormat="1" x14ac:dyDescent="0.3"/>
    <row r="224" s="1" customFormat="1" x14ac:dyDescent="0.3"/>
    <row r="225" s="1" customFormat="1" x14ac:dyDescent="0.3"/>
    <row r="226" s="1" customFormat="1" x14ac:dyDescent="0.3"/>
    <row r="227" s="1" customFormat="1" x14ac:dyDescent="0.3"/>
    <row r="228" s="1" customFormat="1" x14ac:dyDescent="0.3"/>
    <row r="229" s="1" customFormat="1" x14ac:dyDescent="0.3"/>
    <row r="230" s="1" customFormat="1" x14ac:dyDescent="0.3"/>
    <row r="231" s="1" customFormat="1" x14ac:dyDescent="0.3"/>
    <row r="232" s="1" customFormat="1" x14ac:dyDescent="0.3"/>
    <row r="233" s="1" customFormat="1" x14ac:dyDescent="0.3"/>
    <row r="234" s="1" customFormat="1" x14ac:dyDescent="0.3"/>
    <row r="235" s="1" customFormat="1" x14ac:dyDescent="0.3"/>
    <row r="236" s="1" customFormat="1" x14ac:dyDescent="0.3"/>
    <row r="237" s="1" customFormat="1" x14ac:dyDescent="0.3"/>
    <row r="238" s="1" customFormat="1" x14ac:dyDescent="0.3"/>
    <row r="239" s="1" customFormat="1" x14ac:dyDescent="0.3"/>
    <row r="240" s="1" customFormat="1" x14ac:dyDescent="0.3"/>
    <row r="241" s="1" customFormat="1" x14ac:dyDescent="0.3"/>
    <row r="242" s="1" customFormat="1" x14ac:dyDescent="0.3"/>
    <row r="243" s="1" customFormat="1" x14ac:dyDescent="0.3"/>
    <row r="244" s="1" customFormat="1" x14ac:dyDescent="0.3"/>
    <row r="245" s="1" customFormat="1" x14ac:dyDescent="0.3"/>
    <row r="246" s="1" customFormat="1" x14ac:dyDescent="0.3"/>
    <row r="247" s="1" customFormat="1" x14ac:dyDescent="0.3"/>
    <row r="248" s="1" customFormat="1" x14ac:dyDescent="0.3"/>
    <row r="249" s="1" customFormat="1" x14ac:dyDescent="0.3"/>
    <row r="250" s="1" customFormat="1" x14ac:dyDescent="0.3"/>
    <row r="251" s="1" customFormat="1" x14ac:dyDescent="0.3"/>
    <row r="252" s="1" customFormat="1" x14ac:dyDescent="0.3"/>
    <row r="253" s="1" customFormat="1" x14ac:dyDescent="0.3"/>
    <row r="254" s="1" customFormat="1" x14ac:dyDescent="0.3"/>
    <row r="255" s="1" customFormat="1" x14ac:dyDescent="0.3"/>
    <row r="256" s="1" customFormat="1" x14ac:dyDescent="0.3"/>
    <row r="257" s="1" customFormat="1" x14ac:dyDescent="0.3"/>
    <row r="258" s="1" customFormat="1" x14ac:dyDescent="0.3"/>
    <row r="259" s="1" customFormat="1" x14ac:dyDescent="0.3"/>
    <row r="260" s="1" customFormat="1" x14ac:dyDescent="0.3"/>
    <row r="261" s="1" customFormat="1" x14ac:dyDescent="0.3"/>
    <row r="262" s="1" customFormat="1" x14ac:dyDescent="0.3"/>
    <row r="263" s="1" customFormat="1" x14ac:dyDescent="0.3"/>
    <row r="264" s="1" customFormat="1" x14ac:dyDescent="0.3"/>
    <row r="265" s="1" customFormat="1" x14ac:dyDescent="0.3"/>
    <row r="266" s="1" customFormat="1" x14ac:dyDescent="0.3"/>
    <row r="267" s="1" customFormat="1" x14ac:dyDescent="0.3"/>
    <row r="268" s="1" customFormat="1" x14ac:dyDescent="0.3"/>
    <row r="269" s="1" customFormat="1" x14ac:dyDescent="0.3"/>
    <row r="270" s="1" customFormat="1" x14ac:dyDescent="0.3"/>
    <row r="271" s="1" customFormat="1" x14ac:dyDescent="0.3"/>
    <row r="272" s="1" customFormat="1" x14ac:dyDescent="0.3"/>
    <row r="273" s="1" customFormat="1" x14ac:dyDescent="0.3"/>
    <row r="274" s="1" customFormat="1" x14ac:dyDescent="0.3"/>
    <row r="275" s="1" customFormat="1" x14ac:dyDescent="0.3"/>
    <row r="276" s="1" customFormat="1" x14ac:dyDescent="0.3"/>
    <row r="277" s="1" customFormat="1" x14ac:dyDescent="0.3"/>
    <row r="278" s="1" customFormat="1" x14ac:dyDescent="0.3"/>
    <row r="279" s="1" customFormat="1" x14ac:dyDescent="0.3"/>
    <row r="280" s="1" customFormat="1" x14ac:dyDescent="0.3"/>
    <row r="281" s="1" customFormat="1" x14ac:dyDescent="0.3"/>
    <row r="282" s="1" customFormat="1" x14ac:dyDescent="0.3"/>
    <row r="283" s="1" customFormat="1" x14ac:dyDescent="0.3"/>
    <row r="284" s="1" customFormat="1" x14ac:dyDescent="0.3"/>
    <row r="285" s="1" customFormat="1" x14ac:dyDescent="0.3"/>
    <row r="286" s="1" customFormat="1" x14ac:dyDescent="0.3"/>
    <row r="287" s="1" customFormat="1" x14ac:dyDescent="0.3"/>
    <row r="288" s="1" customFormat="1" x14ac:dyDescent="0.3"/>
    <row r="289" s="1" customFormat="1" x14ac:dyDescent="0.3"/>
    <row r="290" s="1" customFormat="1" x14ac:dyDescent="0.3"/>
    <row r="291" s="1" customFormat="1" x14ac:dyDescent="0.3"/>
    <row r="292" s="1" customFormat="1" x14ac:dyDescent="0.3"/>
    <row r="293" s="1" customFormat="1" x14ac:dyDescent="0.3"/>
    <row r="294" s="1" customFormat="1" x14ac:dyDescent="0.3"/>
    <row r="295" s="1" customFormat="1" x14ac:dyDescent="0.3"/>
    <row r="296" s="1" customFormat="1" x14ac:dyDescent="0.3"/>
    <row r="297" s="1" customFormat="1" x14ac:dyDescent="0.3"/>
    <row r="298" s="1" customFormat="1" x14ac:dyDescent="0.3"/>
    <row r="299" s="1" customFormat="1" x14ac:dyDescent="0.3"/>
    <row r="300" s="1" customFormat="1" x14ac:dyDescent="0.3"/>
    <row r="301" s="1" customFormat="1" x14ac:dyDescent="0.3"/>
    <row r="302" s="1" customFormat="1" x14ac:dyDescent="0.3"/>
    <row r="303" s="1" customFormat="1" x14ac:dyDescent="0.3"/>
    <row r="304" s="1" customFormat="1" x14ac:dyDescent="0.3"/>
    <row r="305" s="1" customFormat="1" x14ac:dyDescent="0.3"/>
    <row r="306" s="1" customFormat="1" x14ac:dyDescent="0.3"/>
    <row r="307" s="1" customFormat="1" x14ac:dyDescent="0.3"/>
    <row r="308" s="1" customFormat="1" x14ac:dyDescent="0.3"/>
    <row r="309" s="1" customFormat="1" x14ac:dyDescent="0.3"/>
    <row r="310" s="1" customFormat="1" x14ac:dyDescent="0.3"/>
    <row r="311" s="1" customFormat="1" x14ac:dyDescent="0.3"/>
    <row r="312" s="1" customFormat="1" x14ac:dyDescent="0.3"/>
    <row r="313" s="1" customFormat="1" x14ac:dyDescent="0.3"/>
    <row r="314" s="1" customFormat="1" x14ac:dyDescent="0.3"/>
    <row r="315" s="1" customFormat="1" x14ac:dyDescent="0.3"/>
    <row r="316" s="1" customFormat="1" x14ac:dyDescent="0.3"/>
    <row r="317" s="1" customFormat="1" x14ac:dyDescent="0.3"/>
    <row r="318" s="1" customFormat="1" x14ac:dyDescent="0.3"/>
    <row r="319" s="1" customFormat="1" x14ac:dyDescent="0.3"/>
    <row r="320" s="1" customFormat="1" x14ac:dyDescent="0.3"/>
    <row r="321" s="1" customFormat="1" x14ac:dyDescent="0.3"/>
    <row r="322" s="1" customFormat="1" x14ac:dyDescent="0.3"/>
    <row r="323" s="1" customFormat="1" x14ac:dyDescent="0.3"/>
    <row r="324" s="1" customFormat="1" x14ac:dyDescent="0.3"/>
    <row r="325" s="1" customFormat="1" x14ac:dyDescent="0.3"/>
    <row r="326" s="1" customFormat="1" x14ac:dyDescent="0.3"/>
    <row r="327" s="1" customFormat="1" x14ac:dyDescent="0.3"/>
    <row r="328" s="1" customFormat="1" x14ac:dyDescent="0.3"/>
    <row r="329" s="1" customFormat="1" x14ac:dyDescent="0.3"/>
    <row r="330" s="1" customFormat="1" x14ac:dyDescent="0.3"/>
    <row r="331" s="1" customFormat="1" x14ac:dyDescent="0.3"/>
    <row r="332" s="1" customFormat="1" x14ac:dyDescent="0.3"/>
    <row r="333" s="1" customFormat="1" x14ac:dyDescent="0.3"/>
    <row r="334" s="1" customFormat="1" x14ac:dyDescent="0.3"/>
    <row r="335" s="1" customFormat="1" x14ac:dyDescent="0.3"/>
    <row r="336" s="1" customFormat="1" x14ac:dyDescent="0.3"/>
    <row r="337" s="1" customFormat="1" x14ac:dyDescent="0.3"/>
    <row r="338" s="1" customFormat="1" x14ac:dyDescent="0.3"/>
    <row r="339" s="1" customFormat="1" x14ac:dyDescent="0.3"/>
    <row r="340" s="1" customFormat="1" x14ac:dyDescent="0.3"/>
    <row r="341" s="1" customFormat="1" x14ac:dyDescent="0.3"/>
    <row r="342" s="1" customFormat="1" x14ac:dyDescent="0.3"/>
    <row r="343" s="1" customFormat="1" x14ac:dyDescent="0.3"/>
    <row r="344" s="1" customFormat="1" x14ac:dyDescent="0.3"/>
    <row r="345" s="1" customFormat="1" x14ac:dyDescent="0.3"/>
    <row r="346" s="1" customFormat="1" x14ac:dyDescent="0.3"/>
    <row r="347" s="1" customFormat="1" x14ac:dyDescent="0.3"/>
    <row r="348" s="1" customFormat="1" x14ac:dyDescent="0.3"/>
    <row r="349" s="1" customFormat="1" x14ac:dyDescent="0.3"/>
    <row r="350" s="1" customFormat="1" x14ac:dyDescent="0.3"/>
    <row r="351" s="1" customFormat="1" x14ac:dyDescent="0.3"/>
    <row r="352" s="1" customFormat="1" x14ac:dyDescent="0.3"/>
    <row r="353" s="1" customFormat="1" x14ac:dyDescent="0.3"/>
    <row r="354" s="1" customFormat="1" x14ac:dyDescent="0.3"/>
    <row r="355" s="1" customFormat="1" x14ac:dyDescent="0.3"/>
    <row r="356" s="1" customFormat="1" x14ac:dyDescent="0.3"/>
    <row r="357" s="1" customFormat="1" x14ac:dyDescent="0.3"/>
    <row r="358" s="1" customFormat="1" x14ac:dyDescent="0.3"/>
    <row r="359" s="1" customFormat="1" x14ac:dyDescent="0.3"/>
    <row r="360" s="1" customFormat="1" x14ac:dyDescent="0.3"/>
    <row r="361" s="1" customFormat="1" x14ac:dyDescent="0.3"/>
    <row r="362" s="1" customFormat="1" x14ac:dyDescent="0.3"/>
    <row r="363" s="1" customFormat="1" x14ac:dyDescent="0.3"/>
    <row r="364" s="1" customFormat="1" x14ac:dyDescent="0.3"/>
    <row r="365" s="1" customFormat="1" x14ac:dyDescent="0.3"/>
    <row r="366" s="1" customFormat="1" x14ac:dyDescent="0.3"/>
    <row r="367" s="1" customFormat="1" x14ac:dyDescent="0.3"/>
    <row r="368" s="1" customFormat="1" x14ac:dyDescent="0.3"/>
    <row r="369" s="1" customFormat="1" x14ac:dyDescent="0.3"/>
    <row r="370" s="1" customFormat="1" x14ac:dyDescent="0.3"/>
    <row r="371" s="1" customFormat="1" x14ac:dyDescent="0.3"/>
    <row r="372" s="1" customFormat="1" x14ac:dyDescent="0.3"/>
    <row r="373" s="1" customFormat="1" x14ac:dyDescent="0.3"/>
    <row r="374" s="1" customFormat="1" x14ac:dyDescent="0.3"/>
    <row r="375" s="1" customFormat="1" x14ac:dyDescent="0.3"/>
    <row r="376" s="1" customFormat="1" x14ac:dyDescent="0.3"/>
    <row r="377" s="1" customFormat="1" x14ac:dyDescent="0.3"/>
    <row r="378" s="1" customFormat="1" x14ac:dyDescent="0.3"/>
    <row r="379" s="1" customFormat="1" x14ac:dyDescent="0.3"/>
    <row r="380" s="1" customFormat="1" x14ac:dyDescent="0.3"/>
    <row r="381" s="1" customFormat="1" x14ac:dyDescent="0.3"/>
    <row r="382" s="1" customFormat="1" x14ac:dyDescent="0.3"/>
    <row r="383" s="1" customFormat="1" x14ac:dyDescent="0.3"/>
    <row r="384" s="1" customFormat="1" x14ac:dyDescent="0.3"/>
    <row r="385" s="1" customFormat="1" x14ac:dyDescent="0.3"/>
    <row r="386" s="1" customFormat="1" x14ac:dyDescent="0.3"/>
    <row r="387" s="1" customFormat="1" x14ac:dyDescent="0.3"/>
    <row r="388" s="1" customFormat="1" x14ac:dyDescent="0.3"/>
    <row r="389" s="1" customFormat="1" x14ac:dyDescent="0.3"/>
    <row r="390" s="1" customFormat="1" x14ac:dyDescent="0.3"/>
    <row r="391" s="1" customFormat="1" x14ac:dyDescent="0.3"/>
    <row r="392" s="1" customFormat="1" x14ac:dyDescent="0.3"/>
    <row r="393" s="1" customFormat="1" x14ac:dyDescent="0.3"/>
    <row r="394" s="1" customFormat="1" x14ac:dyDescent="0.3"/>
    <row r="395" s="1" customFormat="1" x14ac:dyDescent="0.3"/>
    <row r="396" s="1" customFormat="1" x14ac:dyDescent="0.3"/>
    <row r="397" s="1" customFormat="1" x14ac:dyDescent="0.3"/>
    <row r="398" s="1" customFormat="1" x14ac:dyDescent="0.3"/>
    <row r="399" s="1" customFormat="1" x14ac:dyDescent="0.3"/>
    <row r="400" s="1" customFormat="1" x14ac:dyDescent="0.3"/>
    <row r="401" s="1" customFormat="1" x14ac:dyDescent="0.3"/>
    <row r="402" s="1" customFormat="1" x14ac:dyDescent="0.3"/>
    <row r="403" s="1" customFormat="1" x14ac:dyDescent="0.3"/>
    <row r="404" s="1" customFormat="1" x14ac:dyDescent="0.3"/>
    <row r="405" s="1" customFormat="1" x14ac:dyDescent="0.3"/>
    <row r="406" s="1" customFormat="1" x14ac:dyDescent="0.3"/>
    <row r="407" s="1" customFormat="1" x14ac:dyDescent="0.3"/>
    <row r="408" s="1" customFormat="1" x14ac:dyDescent="0.3"/>
    <row r="409" s="1" customFormat="1" x14ac:dyDescent="0.3"/>
    <row r="410" s="1" customFormat="1" x14ac:dyDescent="0.3"/>
    <row r="411" s="1" customFormat="1" x14ac:dyDescent="0.3"/>
    <row r="412" s="1" customFormat="1" x14ac:dyDescent="0.3"/>
    <row r="413" s="1" customFormat="1" x14ac:dyDescent="0.3"/>
    <row r="414" s="1" customFormat="1" x14ac:dyDescent="0.3"/>
    <row r="415" s="1" customFormat="1" x14ac:dyDescent="0.3"/>
    <row r="416" s="1" customFormat="1" x14ac:dyDescent="0.3"/>
    <row r="417" s="1" customFormat="1" x14ac:dyDescent="0.3"/>
    <row r="418" s="1" customFormat="1" x14ac:dyDescent="0.3"/>
    <row r="419" s="1" customFormat="1" x14ac:dyDescent="0.3"/>
    <row r="420" s="1" customFormat="1" x14ac:dyDescent="0.3"/>
    <row r="421" s="1" customFormat="1" x14ac:dyDescent="0.3"/>
    <row r="422" s="1" customFormat="1" x14ac:dyDescent="0.3"/>
    <row r="423" s="1" customFormat="1" x14ac:dyDescent="0.3"/>
    <row r="424" s="1" customFormat="1" x14ac:dyDescent="0.3"/>
    <row r="425" s="1" customFormat="1" x14ac:dyDescent="0.3"/>
    <row r="426" s="1" customFormat="1" x14ac:dyDescent="0.3"/>
    <row r="427" s="1" customFormat="1" x14ac:dyDescent="0.3"/>
    <row r="428" s="1" customFormat="1" x14ac:dyDescent="0.3"/>
    <row r="429" s="1" customFormat="1" x14ac:dyDescent="0.3"/>
    <row r="430" s="1" customFormat="1" x14ac:dyDescent="0.3"/>
    <row r="431" s="1" customFormat="1" x14ac:dyDescent="0.3"/>
    <row r="432" s="1" customFormat="1" x14ac:dyDescent="0.3"/>
    <row r="433" s="1" customFormat="1" x14ac:dyDescent="0.3"/>
    <row r="434" s="1" customFormat="1" x14ac:dyDescent="0.3"/>
    <row r="435" s="1" customFormat="1" x14ac:dyDescent="0.3"/>
    <row r="436" s="1" customFormat="1" x14ac:dyDescent="0.3"/>
    <row r="437" s="1" customFormat="1" x14ac:dyDescent="0.3"/>
    <row r="438" s="1" customFormat="1" x14ac:dyDescent="0.3"/>
    <row r="439" s="1" customFormat="1" x14ac:dyDescent="0.3"/>
    <row r="440" s="1" customFormat="1" x14ac:dyDescent="0.3"/>
    <row r="441" s="1" customFormat="1" x14ac:dyDescent="0.3"/>
    <row r="442" s="1" customFormat="1" x14ac:dyDescent="0.3"/>
    <row r="443" s="1" customFormat="1" x14ac:dyDescent="0.3"/>
    <row r="444" s="1" customFormat="1" x14ac:dyDescent="0.3"/>
    <row r="445" s="1" customFormat="1" x14ac:dyDescent="0.3"/>
    <row r="446" s="1" customFormat="1" x14ac:dyDescent="0.3"/>
    <row r="447" s="1" customFormat="1" x14ac:dyDescent="0.3"/>
    <row r="448" s="1" customFormat="1" x14ac:dyDescent="0.3"/>
    <row r="449" s="1" customFormat="1" x14ac:dyDescent="0.3"/>
    <row r="450" s="1" customFormat="1" x14ac:dyDescent="0.3"/>
    <row r="451" s="1" customFormat="1" x14ac:dyDescent="0.3"/>
    <row r="452" s="1" customFormat="1" x14ac:dyDescent="0.3"/>
    <row r="453" s="1" customFormat="1" x14ac:dyDescent="0.3"/>
    <row r="454" s="1" customFormat="1" x14ac:dyDescent="0.3"/>
    <row r="455" s="1" customFormat="1" x14ac:dyDescent="0.3"/>
    <row r="456" s="1" customFormat="1" x14ac:dyDescent="0.3"/>
    <row r="457" s="1" customFormat="1" x14ac:dyDescent="0.3"/>
    <row r="458" s="1" customFormat="1" x14ac:dyDescent="0.3"/>
    <row r="459" s="1" customFormat="1" x14ac:dyDescent="0.3"/>
    <row r="460" s="1" customFormat="1" x14ac:dyDescent="0.3"/>
    <row r="461" s="1" customFormat="1" x14ac:dyDescent="0.3"/>
    <row r="462" s="1" customFormat="1" x14ac:dyDescent="0.3"/>
    <row r="463" s="1" customFormat="1" x14ac:dyDescent="0.3"/>
    <row r="464" s="1" customFormat="1" x14ac:dyDescent="0.3"/>
    <row r="465" s="1" customFormat="1" x14ac:dyDescent="0.3"/>
    <row r="466" s="1" customFormat="1" x14ac:dyDescent="0.3"/>
    <row r="467" s="1" customFormat="1" x14ac:dyDescent="0.3"/>
    <row r="468" s="1" customFormat="1" x14ac:dyDescent="0.3"/>
    <row r="469" s="1" customFormat="1" x14ac:dyDescent="0.3"/>
    <row r="470" s="1" customFormat="1" x14ac:dyDescent="0.3"/>
    <row r="471" s="1" customFormat="1" x14ac:dyDescent="0.3"/>
    <row r="472" s="1" customFormat="1" x14ac:dyDescent="0.3"/>
    <row r="473" s="1" customFormat="1" x14ac:dyDescent="0.3"/>
    <row r="474" s="1" customFormat="1" x14ac:dyDescent="0.3"/>
    <row r="475" s="1" customFormat="1" x14ac:dyDescent="0.3"/>
    <row r="476" s="1" customFormat="1" x14ac:dyDescent="0.3"/>
    <row r="477" s="1" customFormat="1" x14ac:dyDescent="0.3"/>
    <row r="478" s="1" customFormat="1" x14ac:dyDescent="0.3"/>
    <row r="479" s="1" customFormat="1" x14ac:dyDescent="0.3"/>
    <row r="480" s="1" customFormat="1" x14ac:dyDescent="0.3"/>
    <row r="481" s="1" customFormat="1" x14ac:dyDescent="0.3"/>
    <row r="482" s="1" customFormat="1" x14ac:dyDescent="0.3"/>
    <row r="483" s="1" customFormat="1" x14ac:dyDescent="0.3"/>
    <row r="484" s="1" customFormat="1" x14ac:dyDescent="0.3"/>
    <row r="485" s="1" customFormat="1" x14ac:dyDescent="0.3"/>
    <row r="486" s="1" customFormat="1" x14ac:dyDescent="0.3"/>
    <row r="487" s="1" customFormat="1" x14ac:dyDescent="0.3"/>
    <row r="488" s="1" customFormat="1" x14ac:dyDescent="0.3"/>
    <row r="489" s="1" customFormat="1" x14ac:dyDescent="0.3"/>
    <row r="490" s="1" customFormat="1" x14ac:dyDescent="0.3"/>
    <row r="491" s="1" customFormat="1" x14ac:dyDescent="0.3"/>
    <row r="492" s="1" customFormat="1" x14ac:dyDescent="0.3"/>
    <row r="493" s="1" customFormat="1" x14ac:dyDescent="0.3"/>
    <row r="494" s="1" customFormat="1" x14ac:dyDescent="0.3"/>
    <row r="495" s="1" customFormat="1" x14ac:dyDescent="0.3"/>
    <row r="496" s="1" customFormat="1" x14ac:dyDescent="0.3"/>
    <row r="497" s="1" customFormat="1" x14ac:dyDescent="0.3"/>
    <row r="498" s="1" customFormat="1" x14ac:dyDescent="0.3"/>
    <row r="499" s="1" customFormat="1" x14ac:dyDescent="0.3"/>
    <row r="500" s="1" customFormat="1" x14ac:dyDescent="0.3"/>
    <row r="501" s="1" customFormat="1" x14ac:dyDescent="0.3"/>
    <row r="502" s="1" customFormat="1" x14ac:dyDescent="0.3"/>
    <row r="503" s="1" customFormat="1" x14ac:dyDescent="0.3"/>
    <row r="504" s="1" customFormat="1" x14ac:dyDescent="0.3"/>
    <row r="505" s="1" customFormat="1" x14ac:dyDescent="0.3"/>
    <row r="506" s="1" customFormat="1" x14ac:dyDescent="0.3"/>
    <row r="507" s="1" customFormat="1" x14ac:dyDescent="0.3"/>
    <row r="508" s="1" customFormat="1" x14ac:dyDescent="0.3"/>
    <row r="509" s="1" customFormat="1" x14ac:dyDescent="0.3"/>
    <row r="510" s="1" customFormat="1" x14ac:dyDescent="0.3"/>
    <row r="511" s="1" customFormat="1" x14ac:dyDescent="0.3"/>
    <row r="512" s="1" customFormat="1" x14ac:dyDescent="0.3"/>
    <row r="513" s="1" customFormat="1" x14ac:dyDescent="0.3"/>
    <row r="514" s="1" customFormat="1" x14ac:dyDescent="0.3"/>
    <row r="515" s="1" customFormat="1" x14ac:dyDescent="0.3"/>
    <row r="516" s="1" customFormat="1" x14ac:dyDescent="0.3"/>
    <row r="517" s="1" customFormat="1" x14ac:dyDescent="0.3"/>
    <row r="518" s="1" customFormat="1" x14ac:dyDescent="0.3"/>
    <row r="519" s="1" customFormat="1" x14ac:dyDescent="0.3"/>
    <row r="520" s="1" customFormat="1" x14ac:dyDescent="0.3"/>
    <row r="521" s="1" customFormat="1" x14ac:dyDescent="0.3"/>
    <row r="522" s="1" customFormat="1" x14ac:dyDescent="0.3"/>
    <row r="523" s="1" customFormat="1" x14ac:dyDescent="0.3"/>
    <row r="524" s="1" customFormat="1" x14ac:dyDescent="0.3"/>
    <row r="525" s="1" customFormat="1" x14ac:dyDescent="0.3"/>
    <row r="526" s="1" customFormat="1" x14ac:dyDescent="0.3"/>
    <row r="527" s="1" customFormat="1" x14ac:dyDescent="0.3"/>
    <row r="528" s="1" customFormat="1" x14ac:dyDescent="0.3"/>
    <row r="529" s="1" customFormat="1" x14ac:dyDescent="0.3"/>
    <row r="530" s="1" customFormat="1" x14ac:dyDescent="0.3"/>
    <row r="531" s="1" customFormat="1" x14ac:dyDescent="0.3"/>
    <row r="532" s="1" customFormat="1" x14ac:dyDescent="0.3"/>
    <row r="533" s="1" customFormat="1" x14ac:dyDescent="0.3"/>
    <row r="534" s="1" customFormat="1" x14ac:dyDescent="0.3"/>
    <row r="535" s="1" customFormat="1" x14ac:dyDescent="0.3"/>
    <row r="536" s="1" customFormat="1" x14ac:dyDescent="0.3"/>
    <row r="537" s="1" customFormat="1" x14ac:dyDescent="0.3"/>
    <row r="538" s="1" customFormat="1" x14ac:dyDescent="0.3"/>
    <row r="539" s="1" customFormat="1" x14ac:dyDescent="0.3"/>
    <row r="540" s="1" customFormat="1" x14ac:dyDescent="0.3"/>
    <row r="541" s="1" customFormat="1" x14ac:dyDescent="0.3"/>
    <row r="542" s="1" customFormat="1" x14ac:dyDescent="0.3"/>
    <row r="543" s="1" customFormat="1" x14ac:dyDescent="0.3"/>
    <row r="544" s="1" customFormat="1" x14ac:dyDescent="0.3"/>
    <row r="545" s="1" customFormat="1" x14ac:dyDescent="0.3"/>
    <row r="546" s="1" customFormat="1" x14ac:dyDescent="0.3"/>
    <row r="547" s="1" customFormat="1" x14ac:dyDescent="0.3"/>
    <row r="548" s="1" customFormat="1" x14ac:dyDescent="0.3"/>
    <row r="549" s="1" customFormat="1" x14ac:dyDescent="0.3"/>
    <row r="550" s="1" customFormat="1" x14ac:dyDescent="0.3"/>
    <row r="551" s="1" customFormat="1" x14ac:dyDescent="0.3"/>
    <row r="552" s="1" customFormat="1" x14ac:dyDescent="0.3"/>
    <row r="553" s="1" customFormat="1" x14ac:dyDescent="0.3"/>
    <row r="554" s="1" customFormat="1" x14ac:dyDescent="0.3"/>
    <row r="555" s="1" customFormat="1" x14ac:dyDescent="0.3"/>
    <row r="556" s="1" customFormat="1" x14ac:dyDescent="0.3"/>
    <row r="557" s="1" customFormat="1" x14ac:dyDescent="0.3"/>
    <row r="558" s="1" customFormat="1" x14ac:dyDescent="0.3"/>
    <row r="559" s="1" customFormat="1" x14ac:dyDescent="0.3"/>
    <row r="560" s="1" customFormat="1" x14ac:dyDescent="0.3"/>
    <row r="561" s="1" customFormat="1" x14ac:dyDescent="0.3"/>
    <row r="562" s="1" customFormat="1" x14ac:dyDescent="0.3"/>
    <row r="563" s="1" customFormat="1" x14ac:dyDescent="0.3"/>
    <row r="564" s="1" customFormat="1" x14ac:dyDescent="0.3"/>
    <row r="565" s="1" customFormat="1" x14ac:dyDescent="0.3"/>
    <row r="566" s="1" customFormat="1" x14ac:dyDescent="0.3"/>
    <row r="567" s="1" customFormat="1" x14ac:dyDescent="0.3"/>
    <row r="568" s="1" customFormat="1" x14ac:dyDescent="0.3"/>
    <row r="569" s="1" customFormat="1" x14ac:dyDescent="0.3"/>
    <row r="570" s="1" customFormat="1" x14ac:dyDescent="0.3"/>
    <row r="571" s="1" customFormat="1" x14ac:dyDescent="0.3"/>
    <row r="572" s="1" customFormat="1" x14ac:dyDescent="0.3"/>
    <row r="573" s="1" customFormat="1" x14ac:dyDescent="0.3"/>
    <row r="574" s="1" customFormat="1" x14ac:dyDescent="0.3"/>
    <row r="575" s="1" customFormat="1" x14ac:dyDescent="0.3"/>
    <row r="576" s="1" customFormat="1" x14ac:dyDescent="0.3"/>
    <row r="577" s="1" customFormat="1" x14ac:dyDescent="0.3"/>
    <row r="578" s="1" customFormat="1" x14ac:dyDescent="0.3"/>
    <row r="579" s="1" customFormat="1" x14ac:dyDescent="0.3"/>
    <row r="580" s="1" customFormat="1" x14ac:dyDescent="0.3"/>
    <row r="581" s="1" customFormat="1" x14ac:dyDescent="0.3"/>
    <row r="582" s="1" customFormat="1" x14ac:dyDescent="0.3"/>
    <row r="583" s="1" customFormat="1" x14ac:dyDescent="0.3"/>
    <row r="584" s="1" customFormat="1" x14ac:dyDescent="0.3"/>
    <row r="585" s="1" customFormat="1" x14ac:dyDescent="0.3"/>
    <row r="586" s="1" customFormat="1" x14ac:dyDescent="0.3"/>
    <row r="587" s="1" customFormat="1" x14ac:dyDescent="0.3"/>
    <row r="588" s="1" customFormat="1" x14ac:dyDescent="0.3"/>
    <row r="589" s="1" customFormat="1" x14ac:dyDescent="0.3"/>
    <row r="590" s="1" customFormat="1" x14ac:dyDescent="0.3"/>
    <row r="591" s="1" customFormat="1" x14ac:dyDescent="0.3"/>
    <row r="592" s="1" customFormat="1" x14ac:dyDescent="0.3"/>
    <row r="593" s="1" customFormat="1" x14ac:dyDescent="0.3"/>
    <row r="594" s="1" customFormat="1" x14ac:dyDescent="0.3"/>
    <row r="595" s="1" customFormat="1" x14ac:dyDescent="0.3"/>
    <row r="596" s="1" customFormat="1" x14ac:dyDescent="0.3"/>
    <row r="597" s="1" customFormat="1" x14ac:dyDescent="0.3"/>
    <row r="598" s="1" customFormat="1" x14ac:dyDescent="0.3"/>
    <row r="599" s="1" customFormat="1" x14ac:dyDescent="0.3"/>
    <row r="600" s="1" customFormat="1" x14ac:dyDescent="0.3"/>
    <row r="601" s="1" customFormat="1" x14ac:dyDescent="0.3"/>
    <row r="602" s="1" customFormat="1" x14ac:dyDescent="0.3"/>
    <row r="603" s="1" customFormat="1" x14ac:dyDescent="0.3"/>
    <row r="604" s="1" customFormat="1" x14ac:dyDescent="0.3"/>
    <row r="605" s="1" customFormat="1" x14ac:dyDescent="0.3"/>
    <row r="606" s="1" customFormat="1" x14ac:dyDescent="0.3"/>
    <row r="607" s="1" customFormat="1" x14ac:dyDescent="0.3"/>
    <row r="608" s="1" customFormat="1" x14ac:dyDescent="0.3"/>
    <row r="609" s="1" customFormat="1" x14ac:dyDescent="0.3"/>
    <row r="610" s="1" customFormat="1" x14ac:dyDescent="0.3"/>
    <row r="611" s="1" customFormat="1" x14ac:dyDescent="0.3"/>
    <row r="612" s="1" customFormat="1" x14ac:dyDescent="0.3"/>
    <row r="613" s="1" customFormat="1" x14ac:dyDescent="0.3"/>
    <row r="614" s="1" customFormat="1" x14ac:dyDescent="0.3"/>
    <row r="615" s="1" customFormat="1" x14ac:dyDescent="0.3"/>
    <row r="616" s="1" customFormat="1" x14ac:dyDescent="0.3"/>
    <row r="617" s="1" customFormat="1" x14ac:dyDescent="0.3"/>
    <row r="618" s="1" customFormat="1" x14ac:dyDescent="0.3"/>
    <row r="619" s="1" customFormat="1" x14ac:dyDescent="0.3"/>
    <row r="620" s="1" customFormat="1" x14ac:dyDescent="0.3"/>
    <row r="621" s="1" customFormat="1" x14ac:dyDescent="0.3"/>
    <row r="622" s="1" customFormat="1" x14ac:dyDescent="0.3"/>
    <row r="623" s="1" customFormat="1" x14ac:dyDescent="0.3"/>
    <row r="624" s="1" customFormat="1" x14ac:dyDescent="0.3"/>
    <row r="625" s="1" customFormat="1" x14ac:dyDescent="0.3"/>
    <row r="626" s="1" customFormat="1" x14ac:dyDescent="0.3"/>
    <row r="627" s="1" customFormat="1" x14ac:dyDescent="0.3"/>
    <row r="628" s="1" customFormat="1" x14ac:dyDescent="0.3"/>
    <row r="629" s="1" customFormat="1" x14ac:dyDescent="0.3"/>
    <row r="630" s="1" customFormat="1" x14ac:dyDescent="0.3"/>
    <row r="631" s="1" customFormat="1" x14ac:dyDescent="0.3"/>
    <row r="632" s="1" customFormat="1" x14ac:dyDescent="0.3"/>
    <row r="633" s="1" customFormat="1" x14ac:dyDescent="0.3"/>
    <row r="634" s="1" customFormat="1" x14ac:dyDescent="0.3"/>
    <row r="635" s="1" customFormat="1" x14ac:dyDescent="0.3"/>
    <row r="636" s="1" customFormat="1" x14ac:dyDescent="0.3"/>
    <row r="637" s="1" customFormat="1" x14ac:dyDescent="0.3"/>
    <row r="638" s="1" customFormat="1" x14ac:dyDescent="0.3"/>
    <row r="639" s="1" customFormat="1" x14ac:dyDescent="0.3"/>
    <row r="640" s="1" customFormat="1" x14ac:dyDescent="0.3"/>
    <row r="641" s="1" customFormat="1" x14ac:dyDescent="0.3"/>
    <row r="642" s="1" customFormat="1" x14ac:dyDescent="0.3"/>
    <row r="643" s="1" customFormat="1" x14ac:dyDescent="0.3"/>
    <row r="644" s="1" customFormat="1" x14ac:dyDescent="0.3"/>
    <row r="645" s="1" customFormat="1" x14ac:dyDescent="0.3"/>
    <row r="646" s="1" customFormat="1" x14ac:dyDescent="0.3"/>
    <row r="647" s="1" customFormat="1" x14ac:dyDescent="0.3"/>
    <row r="648" s="1" customFormat="1" x14ac:dyDescent="0.3"/>
    <row r="649" s="1" customFormat="1" x14ac:dyDescent="0.3"/>
    <row r="650" s="1" customFormat="1" x14ac:dyDescent="0.3"/>
    <row r="651" s="1" customFormat="1" x14ac:dyDescent="0.3"/>
    <row r="652" s="1" customFormat="1" x14ac:dyDescent="0.3"/>
    <row r="653" s="1" customFormat="1" x14ac:dyDescent="0.3"/>
    <row r="654" s="1" customFormat="1" x14ac:dyDescent="0.3"/>
    <row r="655" s="1" customFormat="1" x14ac:dyDescent="0.3"/>
    <row r="656" s="1" customFormat="1" x14ac:dyDescent="0.3"/>
    <row r="657" s="1" customFormat="1" x14ac:dyDescent="0.3"/>
    <row r="658" s="1" customFormat="1" x14ac:dyDescent="0.3"/>
    <row r="659" s="1" customFormat="1" x14ac:dyDescent="0.3"/>
    <row r="660" s="1" customFormat="1" x14ac:dyDescent="0.3"/>
    <row r="661" s="1" customFormat="1" x14ac:dyDescent="0.3"/>
    <row r="662" s="1" customFormat="1" x14ac:dyDescent="0.3"/>
    <row r="663" s="1" customFormat="1" x14ac:dyDescent="0.3"/>
    <row r="664" s="1" customFormat="1" x14ac:dyDescent="0.3"/>
    <row r="665" s="1" customFormat="1" x14ac:dyDescent="0.3"/>
    <row r="666" s="1" customFormat="1" x14ac:dyDescent="0.3"/>
    <row r="667" s="1" customFormat="1" x14ac:dyDescent="0.3"/>
    <row r="668" s="1" customFormat="1" x14ac:dyDescent="0.3"/>
    <row r="669" s="1" customFormat="1" x14ac:dyDescent="0.3"/>
    <row r="670" s="1" customFormat="1" x14ac:dyDescent="0.3"/>
    <row r="671" s="1" customFormat="1" x14ac:dyDescent="0.3"/>
    <row r="672" s="1" customFormat="1" x14ac:dyDescent="0.3"/>
    <row r="673" spans="7:13" s="1" customFormat="1" x14ac:dyDescent="0.3"/>
    <row r="674" spans="7:13" s="1" customFormat="1" x14ac:dyDescent="0.3"/>
    <row r="675" spans="7:13" s="1" customFormat="1" x14ac:dyDescent="0.3"/>
    <row r="676" spans="7:13" s="1" customFormat="1" x14ac:dyDescent="0.3"/>
    <row r="677" spans="7:13" s="1" customFormat="1" x14ac:dyDescent="0.3"/>
    <row r="678" spans="7:13" s="1" customFormat="1" x14ac:dyDescent="0.3"/>
    <row r="679" spans="7:13" s="1" customFormat="1" x14ac:dyDescent="0.3"/>
    <row r="680" spans="7:13" s="1" customFormat="1" x14ac:dyDescent="0.3"/>
    <row r="681" spans="7:13" s="1" customFormat="1" x14ac:dyDescent="0.3">
      <c r="G681"/>
      <c r="H681"/>
      <c r="I681"/>
      <c r="K681"/>
    </row>
    <row r="682" spans="7:13" s="1" customFormat="1" x14ac:dyDescent="0.3">
      <c r="G682"/>
      <c r="H682"/>
      <c r="I682"/>
      <c r="K682"/>
    </row>
    <row r="683" spans="7:13" x14ac:dyDescent="0.3">
      <c r="L683" s="1"/>
      <c r="M683" s="1"/>
    </row>
    <row r="684" spans="7:13" x14ac:dyDescent="0.3">
      <c r="L684" s="1"/>
      <c r="M684" s="1"/>
    </row>
    <row r="685" spans="7:13" x14ac:dyDescent="0.3">
      <c r="L685" s="1"/>
      <c r="M685" s="1"/>
    </row>
  </sheetData>
  <mergeCells count="19">
    <mergeCell ref="G14:H14"/>
    <mergeCell ref="K14:L14"/>
    <mergeCell ref="B5:C5"/>
    <mergeCell ref="G5:H5"/>
    <mergeCell ref="B6:C6"/>
    <mergeCell ref="G6:H6"/>
    <mergeCell ref="B11:B14"/>
    <mergeCell ref="K39:L39"/>
    <mergeCell ref="G39:H39"/>
    <mergeCell ref="C39:D39"/>
    <mergeCell ref="C19:D19"/>
    <mergeCell ref="G19:H19"/>
    <mergeCell ref="K19:L19"/>
    <mergeCell ref="B16:B19"/>
    <mergeCell ref="B23:B26"/>
    <mergeCell ref="B28:B30"/>
    <mergeCell ref="B33:B36"/>
    <mergeCell ref="C2:F3"/>
    <mergeCell ref="C14:D14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D05DCCC3014F42B11FBAB0C7B01C95" ma:contentTypeVersion="11" ma:contentTypeDescription="Create a new document." ma:contentTypeScope="" ma:versionID="445dbe40ff702e9eaf829223522448fc">
  <xsd:schema xmlns:xsd="http://www.w3.org/2001/XMLSchema" xmlns:xs="http://www.w3.org/2001/XMLSchema" xmlns:p="http://schemas.microsoft.com/office/2006/metadata/properties" xmlns:ns2="206c18c3-d1d2-4f7e-b3a1-bd4d48d57360" xmlns:ns3="bbbedd7a-1646-42f4-8d95-c819b4e27fc7" targetNamespace="http://schemas.microsoft.com/office/2006/metadata/properties" ma:root="true" ma:fieldsID="615a6cad6369435dcd21ffefaf3828ee" ns2:_="" ns3:_="">
    <xsd:import namespace="206c18c3-d1d2-4f7e-b3a1-bd4d48d57360"/>
    <xsd:import namespace="bbbedd7a-1646-42f4-8d95-c819b4e27fc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c18c3-d1d2-4f7e-b3a1-bd4d48d5736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bedd7a-1646-42f4-8d95-c819b4e27f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0641D1-105D-4D47-9DAF-5FF5E553C9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9D5641-D011-4EAD-8D3E-E149318300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6c18c3-d1d2-4f7e-b3a1-bd4d48d57360"/>
    <ds:schemaRef ds:uri="bbbedd7a-1646-42f4-8d95-c819b4e27f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876EC0-47FE-48EE-945B-7A35A3ACDAFA}">
  <ds:schemaRefs>
    <ds:schemaRef ds:uri="bbbedd7a-1646-42f4-8d95-c819b4e27fc7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  <ds:schemaRef ds:uri="206c18c3-d1d2-4f7e-b3a1-bd4d48d57360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Bodger</dc:creator>
  <cp:keywords/>
  <dc:description/>
  <cp:lastModifiedBy>User</cp:lastModifiedBy>
  <cp:revision/>
  <dcterms:created xsi:type="dcterms:W3CDTF">2008-08-02T16:18:47Z</dcterms:created>
  <dcterms:modified xsi:type="dcterms:W3CDTF">2020-04-09T18:26:57Z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0x01010076D05DCCC3014F42B11FBAB0C7B01C95</vt:lpwstr>
  </property>
</Properties>
</file>